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4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alculator" sheetId="1" state="visible" r:id="rId3"/>
    <sheet name="Tax Brackets" sheetId="2" state="visible" r:id="rId4"/>
    <sheet name="Quarterly Schedule" sheetId="3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<sst xmlns="http://schemas.openxmlformats.org/spreadsheetml/2006/main" count="60" uniqueCount="56">
  <si>
    <t xml:space="preserve">Freelancer Quarterly Tax &amp; Take-Home Pay Calculator</t>
  </si>
  <si>
    <t xml:space="preserve">For Canadian self-employed freelancers (British Columbia) — 2026 tax year</t>
  </si>
  <si>
    <t xml:space="preserve">YOUR NUMBERS</t>
  </si>
  <si>
    <t xml:space="preserve">Annual gross freelance income ($)</t>
  </si>
  <si>
    <t xml:space="preserve">Annual business expenses ($)</t>
  </si>
  <si>
    <t xml:space="preserve">RESULTS</t>
  </si>
  <si>
    <t xml:space="preserve">Net business income</t>
  </si>
  <si>
    <t xml:space="preserve">CPP contributory earnings (base tier)</t>
  </si>
  <si>
    <t xml:space="preserve">CPP2 contributory earnings (additional tier)</t>
  </si>
  <si>
    <t xml:space="preserve">CPP owed (self-employed, both portions)</t>
  </si>
  <si>
    <t xml:space="preserve">Taxable income (simplified — see Notes)</t>
  </si>
  <si>
    <t xml:space="preserve">Federal income tax owed</t>
  </si>
  <si>
    <t xml:space="preserve">BC provincial income tax owed</t>
  </si>
  <si>
    <t xml:space="preserve">Total tax + CPP owed</t>
  </si>
  <si>
    <t xml:space="preserve">Effective rate on gross income</t>
  </si>
  <si>
    <t xml:space="preserve">True annual take-home (after tax &amp; CPP)</t>
  </si>
  <si>
    <t xml:space="preserve">True monthly take-home</t>
  </si>
  <si>
    <t xml:space="preserve">Suggested % to set aside from every invoice</t>
  </si>
  <si>
    <t xml:space="preserve">QUARTERLY INSTALLMENTS</t>
  </si>
  <si>
    <t xml:space="preserve">Q1 — due Mar 15, 2026</t>
  </si>
  <si>
    <t xml:space="preserve">Q2 — due Jun 15, 2026</t>
  </si>
  <si>
    <t xml:space="preserve">Q3 — due Sep 15, 2026</t>
  </si>
  <si>
    <t xml:space="preserve">Q4 — due Dec 15, 2026</t>
  </si>
  <si>
    <t xml:space="preserve">NOTES</t>
  </si>
  <si>
    <t xml:space="preserve">• This is a simplified estimator, not a filing tool — it excludes the Basic Personal Amount and other non-refundable credits, which would lower actual tax owed. Consult an accountant for exact filing numbers.</t>
  </si>
  <si>
    <t xml:space="preserve">• CPP treated as fully non-deductible here for simplicity; in reality roughly half of CPP paid is deductible from taxable income.</t>
  </si>
  <si>
    <t xml:space="preserve">• Built for British Columbia residents only. See 'Tax Brackets' sheet for all rates and sources.</t>
  </si>
  <si>
    <t xml:space="preserve">2026 Tax Rate Assumptions — British Columbia</t>
  </si>
  <si>
    <t xml:space="preserve">Federal Tax Brackets (2026)</t>
  </si>
  <si>
    <t xml:space="preserve">Lower</t>
  </si>
  <si>
    <t xml:space="preserve">Upper</t>
  </si>
  <si>
    <t xml:space="preserve">Rate</t>
  </si>
  <si>
    <t xml:space="preserve">Tax in bracket</t>
  </si>
  <si>
    <t xml:space="preserve">Source: TaxTips.ca, Canada 2026 Federal Tax Rates (confirmed to CRA); corroborated by Global News, Dec 2025. Bracket 4 statutory rate is 29% (TaxTips shows an effective 29.29% due to Basic Personal Amount phase-out, which this simplified calculator does not model — see Notes on Calculator sheet).</t>
  </si>
  <si>
    <t xml:space="preserve">British Columbia Tax Brackets (2026)</t>
  </si>
  <si>
    <t xml:space="preserve">Source: TaxTips.ca, BC 2026 Tax Rates (confirmed to CRA). Lowest bracket rose to 5.6% (from 5.06%) per BC Budget 2026. BC indexation is paused for 2027-2030 — do not roll these brackets forward without checking.</t>
  </si>
  <si>
    <t xml:space="preserve">CPP / CPP2 Assumptions (2026, self-employed pays both portions)</t>
  </si>
  <si>
    <t xml:space="preserve">Item</t>
  </si>
  <si>
    <t xml:space="preserve">Value</t>
  </si>
  <si>
    <t xml:space="preserve">YMPE — base CPP ceiling</t>
  </si>
  <si>
    <t xml:space="preserve">CPP basic exemption</t>
  </si>
  <si>
    <t xml:space="preserve">Base CPP rate (self-employed, both portions)</t>
  </si>
  <si>
    <t xml:space="preserve">YAMPE — CPP2 ceiling</t>
  </si>
  <si>
    <t xml:space="preserve">CPP2 rate (self-employed, both portions)</t>
  </si>
  <si>
    <t xml:space="preserve">Source: CRA, Nov 2025 announcement of 2026 maximum pensionable earnings, via Investment Executive; corroborated by CPB Canada. Half of total CPP paid is deductible from taxable income in reality — this simplified calculator does not model that deduction (see Notes on Calculator sheet).</t>
  </si>
  <si>
    <t xml:space="preserve">2026 CRA Quarterly Instalment Due Dates</t>
  </si>
  <si>
    <t xml:space="preserve">Quarter</t>
  </si>
  <si>
    <t xml:space="preserve">Due Date</t>
  </si>
  <si>
    <t xml:space="preserve">Q1 2026</t>
  </si>
  <si>
    <t xml:space="preserve">March 15, 2026</t>
  </si>
  <si>
    <t xml:space="preserve">Q2 2026</t>
  </si>
  <si>
    <t xml:space="preserve">June 15, 2026</t>
  </si>
  <si>
    <t xml:space="preserve">Q3 2026</t>
  </si>
  <si>
    <t xml:space="preserve">September 15, 2026</t>
  </si>
  <si>
    <t xml:space="preserve">Q4 2026</t>
  </si>
  <si>
    <t xml:space="preserve">December 15, 2026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</si>
</sst>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\$#,##0"/>
    <numFmt numFmtId="166" formatCode="0.00%"/>
  </numFmts>
  <fonts count="12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Cambria"/>
      <family val="0"/>
      <charset val="1"/>
    </font>
    <font>
      <i val="true"/>
      <sz val="11"/>
      <name val="Cambria"/>
      <family val="0"/>
      <charset val="1"/>
    </font>
    <font>
      <b val="true"/>
      <sz val="12"/>
      <name val="Cambria"/>
      <family val="0"/>
      <charset val="1"/>
    </font>
    <font>
      <sz val="11"/>
      <color rgb="FF0000FF"/>
      <name val="Cambria"/>
      <family val="0"/>
      <charset val="1"/>
    </font>
    <font>
      <sz val="11"/>
      <color rgb="FF000000"/>
      <name val="Cambria"/>
      <family val="0"/>
      <charset val="1"/>
    </font>
    <font>
      <sz val="11"/>
      <color rgb="FF008000"/>
      <name val="Cambria"/>
      <family val="0"/>
      <charset val="1"/>
    </font>
    <font>
      <b val="true"/>
      <sz val="11"/>
      <name val="Cambria"/>
      <family val="0"/>
      <charset val="1"/>
    </font>
    <font>
      <i val="true"/>
      <sz val="9"/>
      <name val="Cambria"/>
      <family val="0"/>
      <charset val="1"/>
    </font>
  </fonts>
  <fills count="3">
    <fill>
      <patternFill patternType="none"/>
    </fill>
    <fill>
      <patternFill patternType="gray125"/>
    </fill>
    <fill>
      <patternFill patternType="solid">
        <fgColor rgb="FFD9E1F2"/>
        <bgColor rgb="FFCCFFFF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E1F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3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42"/>
    <col collapsed="false" customWidth="true" hidden="false" outlineLevel="0" max="2" min="2" style="0" width="16"/>
  </cols>
  <sheetData>
    <row r="1" customFormat="false" ht="17.35" hidden="false" customHeight="false" outlineLevel="0" collapsed="false">
      <c r="A1" s="1" t="s">
        <v>0</v>
      </c>
    </row>
    <row r="2" customFormat="false" ht="15" hidden="false" customHeight="false" outlineLevel="0" collapsed="false">
      <c r="A2" s="2" t="s">
        <v>1</v>
      </c>
    </row>
    <row r="4" customFormat="false" ht="15" hidden="false" customHeight="false" outlineLevel="0" collapsed="false">
      <c r="A4" s="3" t="s">
        <v>2</v>
      </c>
    </row>
    <row r="5" customFormat="false" ht="15" hidden="false" customHeight="false" outlineLevel="0" collapsed="false">
      <c r="A5" s="0" t="s">
        <v>3</v>
      </c>
      <c r="B5" s="4" t="n">
        <v>85000</v>
      </c>
    </row>
    <row r="6" customFormat="false" ht="15" hidden="false" customHeight="false" outlineLevel="0" collapsed="false">
      <c r="A6" s="0" t="s">
        <v>4</v>
      </c>
      <c r="B6" s="4" t="n">
        <v>12000</v>
      </c>
    </row>
    <row r="8" customFormat="false" ht="15" hidden="false" customHeight="false" outlineLevel="0" collapsed="false">
      <c r="A8" s="3" t="s">
        <v>5</v>
      </c>
    </row>
    <row r="9" customFormat="false" ht="15" hidden="false" customHeight="false" outlineLevel="0" collapsed="false">
      <c r="A9" s="0" t="s">
        <v>6</v>
      </c>
      <c r="B9" s="5" t="n">
        <f aca="false">B5-B6</f>
        <v>73000</v>
      </c>
    </row>
    <row r="10" customFormat="false" ht="15" hidden="false" customHeight="false" outlineLevel="0" collapsed="false">
      <c r="A10" s="0" t="s">
        <v>7</v>
      </c>
      <c r="B10" s="6" t="n">
        <f aca="false">MAX(0,MIN(B9,'Tax Brackets'!$B$27)-'Tax Brackets'!$B$28)</f>
        <v>69500</v>
      </c>
    </row>
    <row r="11" customFormat="false" ht="15" hidden="false" customHeight="false" outlineLevel="0" collapsed="false">
      <c r="A11" s="0" t="s">
        <v>8</v>
      </c>
      <c r="B11" s="6" t="n">
        <f aca="false">MAX(0,MIN(B9,'Tax Brackets'!$B$30)-'Tax Brackets'!$B$27)</f>
        <v>0</v>
      </c>
    </row>
    <row r="12" customFormat="false" ht="15" hidden="false" customHeight="false" outlineLevel="0" collapsed="false">
      <c r="A12" s="0" t="s">
        <v>9</v>
      </c>
      <c r="B12" s="6" t="n">
        <f aca="false">B10*'Tax Brackets'!$B$29+B11*'Tax Brackets'!$B$31</f>
        <v>8270.5</v>
      </c>
    </row>
    <row r="13" customFormat="false" ht="15" hidden="false" customHeight="false" outlineLevel="0" collapsed="false">
      <c r="A13" s="0" t="s">
        <v>10</v>
      </c>
      <c r="B13" s="5" t="n">
        <f aca="false">B9</f>
        <v>73000</v>
      </c>
    </row>
    <row r="14" customFormat="false" ht="15" hidden="false" customHeight="false" outlineLevel="0" collapsed="false">
      <c r="A14" s="0" t="s">
        <v>11</v>
      </c>
      <c r="B14" s="6" t="n">
        <f aca="false">SUMPRODUCT('Tax Brackets'!$D$5:$D$9)</f>
        <v>11161.005</v>
      </c>
    </row>
    <row r="15" customFormat="false" ht="15" hidden="false" customHeight="false" outlineLevel="0" collapsed="false">
      <c r="A15" s="0" t="s">
        <v>12</v>
      </c>
      <c r="B15" s="6" t="n">
        <f aca="false">SUMPRODUCT('Tax Brackets'!$D$15:$D$21)</f>
        <v>4563.377</v>
      </c>
    </row>
    <row r="16" customFormat="false" ht="15" hidden="false" customHeight="false" outlineLevel="0" collapsed="false">
      <c r="A16" s="0" t="s">
        <v>13</v>
      </c>
      <c r="B16" s="5" t="n">
        <f aca="false">B14+B15+B12</f>
        <v>23994.882</v>
      </c>
    </row>
    <row r="17" customFormat="false" ht="15" hidden="false" customHeight="false" outlineLevel="0" collapsed="false">
      <c r="A17" s="0" t="s">
        <v>14</v>
      </c>
      <c r="B17" s="7" t="n">
        <f aca="false">B16/B5</f>
        <v>0.282292729411765</v>
      </c>
    </row>
    <row r="18" customFormat="false" ht="15" hidden="false" customHeight="false" outlineLevel="0" collapsed="false">
      <c r="A18" s="0" t="s">
        <v>15</v>
      </c>
      <c r="B18" s="5" t="n">
        <f aca="false">B9-B16</f>
        <v>49005.118</v>
      </c>
    </row>
    <row r="19" customFormat="false" ht="15" hidden="false" customHeight="false" outlineLevel="0" collapsed="false">
      <c r="A19" s="0" t="s">
        <v>16</v>
      </c>
      <c r="B19" s="5" t="n">
        <f aca="false">B18/12</f>
        <v>4083.75983333333</v>
      </c>
    </row>
    <row r="20" customFormat="false" ht="15" hidden="false" customHeight="false" outlineLevel="0" collapsed="false">
      <c r="A20" s="0" t="s">
        <v>17</v>
      </c>
      <c r="B20" s="7" t="n">
        <f aca="false">B17</f>
        <v>0.282292729411765</v>
      </c>
    </row>
    <row r="22" customFormat="false" ht="15" hidden="false" customHeight="false" outlineLevel="0" collapsed="false">
      <c r="A22" s="3" t="s">
        <v>18</v>
      </c>
    </row>
    <row r="23" customFormat="false" ht="15" hidden="false" customHeight="false" outlineLevel="0" collapsed="false">
      <c r="A23" s="0" t="s">
        <v>19</v>
      </c>
      <c r="B23" s="5" t="n">
        <f aca="false">$B$16/4</f>
        <v>5998.7205</v>
      </c>
    </row>
    <row r="24" customFormat="false" ht="15" hidden="false" customHeight="false" outlineLevel="0" collapsed="false">
      <c r="A24" s="0" t="s">
        <v>20</v>
      </c>
      <c r="B24" s="5" t="n">
        <f aca="false">$B$16/4</f>
        <v>5998.7205</v>
      </c>
    </row>
    <row r="25" customFormat="false" ht="15" hidden="false" customHeight="false" outlineLevel="0" collapsed="false">
      <c r="A25" s="0" t="s">
        <v>21</v>
      </c>
      <c r="B25" s="5" t="n">
        <f aca="false">$B$16/4</f>
        <v>5998.7205</v>
      </c>
    </row>
    <row r="26" customFormat="false" ht="15" hidden="false" customHeight="false" outlineLevel="0" collapsed="false">
      <c r="A26" s="0" t="s">
        <v>22</v>
      </c>
      <c r="B26" s="5" t="n">
        <f aca="false">$B$16/4</f>
        <v>5998.7205</v>
      </c>
    </row>
    <row r="28" customFormat="false" ht="15" hidden="false" customHeight="false" outlineLevel="0" collapsed="false">
      <c r="A28" s="3" t="s">
        <v>23</v>
      </c>
    </row>
    <row r="29" customFormat="false" ht="15" hidden="false" customHeight="false" outlineLevel="0" collapsed="false">
      <c r="A29" s="0" t="s">
        <v>24</v>
      </c>
    </row>
    <row r="30" customFormat="false" ht="15" hidden="false" customHeight="false" outlineLevel="0" collapsed="false">
      <c r="A30" s="0" t="s">
        <v>25</v>
      </c>
    </row>
    <row r="31" customFormat="false" ht="15" hidden="false" customHeight="false" outlineLevel="0" collapsed="false">
      <c r="A31" s="0" t="s">
        <v>26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3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2" min="1" style="0" width="14"/>
    <col collapsed="false" customWidth="true" hidden="false" outlineLevel="0" max="3" min="3" style="0" width="10"/>
    <col collapsed="false" customWidth="true" hidden="false" outlineLevel="0" max="4" min="4" style="0" width="16"/>
  </cols>
  <sheetData>
    <row r="1" customFormat="false" ht="17.35" hidden="false" customHeight="false" outlineLevel="0" collapsed="false">
      <c r="A1" s="1" t="s">
        <v>27</v>
      </c>
    </row>
    <row r="3" customFormat="false" ht="15" hidden="false" customHeight="false" outlineLevel="0" collapsed="false">
      <c r="A3" s="3" t="s">
        <v>28</v>
      </c>
    </row>
    <row r="4" customFormat="false" ht="15" hidden="false" customHeight="false" outlineLevel="0" collapsed="false">
      <c r="A4" s="8" t="s">
        <v>29</v>
      </c>
      <c r="B4" s="8" t="s">
        <v>30</v>
      </c>
      <c r="C4" s="8" t="s">
        <v>31</v>
      </c>
      <c r="D4" s="8" t="s">
        <v>32</v>
      </c>
    </row>
    <row r="5" customFormat="false" ht="15" hidden="false" customHeight="false" outlineLevel="0" collapsed="false">
      <c r="A5" s="9" t="n">
        <v>0</v>
      </c>
      <c r="B5" s="9" t="n">
        <v>58523</v>
      </c>
      <c r="C5" s="10" t="n">
        <v>0.14</v>
      </c>
      <c r="D5" s="6" t="n">
        <f aca="false">MAX(0,MIN(Calculator!$B$13,B5)-A5)*C5</f>
        <v>8193.22</v>
      </c>
    </row>
    <row r="6" customFormat="false" ht="15" hidden="false" customHeight="false" outlineLevel="0" collapsed="false">
      <c r="A6" s="9" t="n">
        <v>58523</v>
      </c>
      <c r="B6" s="9" t="n">
        <v>117045</v>
      </c>
      <c r="C6" s="10" t="n">
        <v>0.205</v>
      </c>
      <c r="D6" s="6" t="n">
        <f aca="false">MAX(0,MIN(Calculator!$B$13,B6)-A6)*C6</f>
        <v>2967.785</v>
      </c>
    </row>
    <row r="7" customFormat="false" ht="15" hidden="false" customHeight="false" outlineLevel="0" collapsed="false">
      <c r="A7" s="9" t="n">
        <v>117045</v>
      </c>
      <c r="B7" s="9" t="n">
        <v>181440</v>
      </c>
      <c r="C7" s="10" t="n">
        <v>0.26</v>
      </c>
      <c r="D7" s="6" t="n">
        <f aca="false">MAX(0,MIN(Calculator!$B$13,B7)-A7)*C7</f>
        <v>0</v>
      </c>
    </row>
    <row r="8" customFormat="false" ht="15" hidden="false" customHeight="false" outlineLevel="0" collapsed="false">
      <c r="A8" s="9" t="n">
        <v>181440</v>
      </c>
      <c r="B8" s="9" t="n">
        <v>258482</v>
      </c>
      <c r="C8" s="10" t="n">
        <v>0.29</v>
      </c>
      <c r="D8" s="6" t="n">
        <f aca="false">MAX(0,MIN(Calculator!$B$13,B8)-A8)*C8</f>
        <v>0</v>
      </c>
    </row>
    <row r="9" customFormat="false" ht="15" hidden="false" customHeight="false" outlineLevel="0" collapsed="false">
      <c r="A9" s="9" t="n">
        <v>258482</v>
      </c>
      <c r="B9" s="9" t="n">
        <v>99999999</v>
      </c>
      <c r="C9" s="10" t="n">
        <v>0.33</v>
      </c>
      <c r="D9" s="6" t="n">
        <f aca="false">MAX(0,MIN(Calculator!$B$13,B9)-A9)*C9</f>
        <v>0</v>
      </c>
    </row>
    <row r="11" customFormat="false" ht="45" hidden="false" customHeight="true" outlineLevel="0" collapsed="false">
      <c r="A11" s="11" t="s">
        <v>33</v>
      </c>
      <c r="B11" s="11"/>
      <c r="C11" s="11"/>
      <c r="D11" s="11"/>
    </row>
    <row r="13" customFormat="false" ht="15" hidden="false" customHeight="false" outlineLevel="0" collapsed="false">
      <c r="A13" s="3" t="s">
        <v>34</v>
      </c>
    </row>
    <row r="14" customFormat="false" ht="15" hidden="false" customHeight="false" outlineLevel="0" collapsed="false">
      <c r="A14" s="8" t="s">
        <v>29</v>
      </c>
      <c r="B14" s="8" t="s">
        <v>30</v>
      </c>
      <c r="C14" s="8" t="s">
        <v>31</v>
      </c>
      <c r="D14" s="8" t="s">
        <v>32</v>
      </c>
    </row>
    <row r="15" customFormat="false" ht="15" hidden="false" customHeight="false" outlineLevel="0" collapsed="false">
      <c r="A15" s="9" t="n">
        <v>0</v>
      </c>
      <c r="B15" s="9" t="n">
        <v>50363</v>
      </c>
      <c r="C15" s="10" t="n">
        <v>0.056</v>
      </c>
      <c r="D15" s="6" t="n">
        <f aca="false">MAX(0,MIN(Calculator!$B$13,B15)-A15)*C15</f>
        <v>2820.328</v>
      </c>
    </row>
    <row r="16" customFormat="false" ht="15" hidden="false" customHeight="false" outlineLevel="0" collapsed="false">
      <c r="A16" s="9" t="n">
        <v>50363</v>
      </c>
      <c r="B16" s="9" t="n">
        <v>100728</v>
      </c>
      <c r="C16" s="10" t="n">
        <v>0.077</v>
      </c>
      <c r="D16" s="6" t="n">
        <f aca="false">MAX(0,MIN(Calculator!$B$13,B16)-A16)*C16</f>
        <v>1743.049</v>
      </c>
    </row>
    <row r="17" customFormat="false" ht="15" hidden="false" customHeight="false" outlineLevel="0" collapsed="false">
      <c r="A17" s="9" t="n">
        <v>100728</v>
      </c>
      <c r="B17" s="9" t="n">
        <v>115648</v>
      </c>
      <c r="C17" s="10" t="n">
        <v>0.105</v>
      </c>
      <c r="D17" s="6" t="n">
        <f aca="false">MAX(0,MIN(Calculator!$B$13,B17)-A17)*C17</f>
        <v>0</v>
      </c>
    </row>
    <row r="18" customFormat="false" ht="15" hidden="false" customHeight="false" outlineLevel="0" collapsed="false">
      <c r="A18" s="9" t="n">
        <v>115648</v>
      </c>
      <c r="B18" s="9" t="n">
        <v>140430</v>
      </c>
      <c r="C18" s="10" t="n">
        <v>0.1229</v>
      </c>
      <c r="D18" s="6" t="n">
        <f aca="false">MAX(0,MIN(Calculator!$B$13,B18)-A18)*C18</f>
        <v>0</v>
      </c>
    </row>
    <row r="19" customFormat="false" ht="15" hidden="false" customHeight="false" outlineLevel="0" collapsed="false">
      <c r="A19" s="9" t="n">
        <v>140430</v>
      </c>
      <c r="B19" s="9" t="n">
        <v>190405</v>
      </c>
      <c r="C19" s="10" t="n">
        <v>0.147</v>
      </c>
      <c r="D19" s="6" t="n">
        <f aca="false">MAX(0,MIN(Calculator!$B$13,B19)-A19)*C19</f>
        <v>0</v>
      </c>
    </row>
    <row r="20" customFormat="false" ht="15" hidden="false" customHeight="false" outlineLevel="0" collapsed="false">
      <c r="A20" s="9" t="n">
        <v>190405</v>
      </c>
      <c r="B20" s="9" t="n">
        <v>265545</v>
      </c>
      <c r="C20" s="10" t="n">
        <v>0.168</v>
      </c>
      <c r="D20" s="6" t="n">
        <f aca="false">MAX(0,MIN(Calculator!$B$13,B20)-A20)*C20</f>
        <v>0</v>
      </c>
    </row>
    <row r="21" customFormat="false" ht="15" hidden="false" customHeight="false" outlineLevel="0" collapsed="false">
      <c r="A21" s="9" t="n">
        <v>265545</v>
      </c>
      <c r="B21" s="9" t="n">
        <v>99999999</v>
      </c>
      <c r="C21" s="10" t="n">
        <v>0.205</v>
      </c>
      <c r="D21" s="6" t="n">
        <f aca="false">MAX(0,MIN(Calculator!$B$13,B21)-A21)*C21</f>
        <v>0</v>
      </c>
    </row>
    <row r="23" customFormat="false" ht="34.5" hidden="false" customHeight="true" outlineLevel="0" collapsed="false">
      <c r="A23" s="11" t="s">
        <v>35</v>
      </c>
      <c r="B23" s="11"/>
      <c r="C23" s="11"/>
      <c r="D23" s="11"/>
    </row>
    <row r="25" customFormat="false" ht="15" hidden="false" customHeight="false" outlineLevel="0" collapsed="false">
      <c r="A25" s="3" t="s">
        <v>36</v>
      </c>
    </row>
    <row r="26" customFormat="false" ht="15" hidden="false" customHeight="false" outlineLevel="0" collapsed="false">
      <c r="A26" s="8" t="s">
        <v>37</v>
      </c>
      <c r="B26" s="8" t="s">
        <v>38</v>
      </c>
    </row>
    <row r="27" customFormat="false" ht="15" hidden="false" customHeight="false" outlineLevel="0" collapsed="false">
      <c r="A27" s="0" t="s">
        <v>39</v>
      </c>
      <c r="B27" s="4" t="n">
        <v>74600</v>
      </c>
    </row>
    <row r="28" customFormat="false" ht="15" hidden="false" customHeight="false" outlineLevel="0" collapsed="false">
      <c r="A28" s="0" t="s">
        <v>40</v>
      </c>
      <c r="B28" s="4" t="n">
        <v>3500</v>
      </c>
    </row>
    <row r="29" customFormat="false" ht="15" hidden="false" customHeight="false" outlineLevel="0" collapsed="false">
      <c r="A29" s="0" t="s">
        <v>41</v>
      </c>
      <c r="B29" s="10" t="n">
        <v>0.119</v>
      </c>
    </row>
    <row r="30" customFormat="false" ht="15" hidden="false" customHeight="false" outlineLevel="0" collapsed="false">
      <c r="A30" s="0" t="s">
        <v>42</v>
      </c>
      <c r="B30" s="4" t="n">
        <v>85000</v>
      </c>
    </row>
    <row r="31" customFormat="false" ht="15" hidden="false" customHeight="false" outlineLevel="0" collapsed="false">
      <c r="A31" s="0" t="s">
        <v>43</v>
      </c>
      <c r="B31" s="10" t="n">
        <v>0.08</v>
      </c>
    </row>
    <row r="33" customFormat="false" ht="45" hidden="false" customHeight="true" outlineLevel="0" collapsed="false">
      <c r="A33" s="11" t="s">
        <v>44</v>
      </c>
      <c r="B33" s="11"/>
      <c r="C33" s="11"/>
      <c r="D33" s="11"/>
    </row>
  </sheetData>
  <mergeCells count="3">
    <mergeCell ref="A11:D11"/>
    <mergeCell ref="A23:D23"/>
    <mergeCell ref="A33:D33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14"/>
    <col collapsed="false" customWidth="true" hidden="false" outlineLevel="0" max="2" min="2" style="0" width="20"/>
  </cols>
  <sheetData>
    <row r="1" customFormat="false" ht="17.35" hidden="false" customHeight="false" outlineLevel="0" collapsed="false">
      <c r="A1" s="1" t="s">
        <v>45</v>
      </c>
    </row>
    <row r="3" customFormat="false" ht="15" hidden="false" customHeight="false" outlineLevel="0" collapsed="false">
      <c r="A3" s="8" t="s">
        <v>46</v>
      </c>
      <c r="B3" s="8" t="s">
        <v>47</v>
      </c>
    </row>
    <row r="4" customFormat="false" ht="15" hidden="false" customHeight="false" outlineLevel="0" collapsed="false">
      <c r="A4" s="0" t="s">
        <v>48</v>
      </c>
      <c r="B4" s="0" t="s">
        <v>49</v>
      </c>
    </row>
    <row r="5" customFormat="false" ht="15" hidden="false" customHeight="false" outlineLevel="0" collapsed="false">
      <c r="A5" s="0" t="s">
        <v>50</v>
      </c>
      <c r="B5" s="0" t="s">
        <v>51</v>
      </c>
    </row>
    <row r="6" customFormat="false" ht="15" hidden="false" customHeight="false" outlineLevel="0" collapsed="false">
      <c r="A6" s="0" t="s">
        <v>52</v>
      </c>
      <c r="B6" s="0" t="s">
        <v>53</v>
      </c>
    </row>
    <row r="7" customFormat="false" ht="15" hidden="false" customHeight="false" outlineLevel="0" collapsed="false">
      <c r="A7" s="0" t="s">
        <v>54</v>
      </c>
      <c r="B7" s="0" t="s">
        <v>55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LibreOffice/26.2.4.2$MacOSX_AARCH64 LibreOffice_project/0229ac93fcf0d7cbc6376066c6f35021cef002dc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2026-07-18T00:01:41Z</dcterms:created>
  <dc:creator>openpyxl</dc:creator>
  <dc:description/>
  <dc:language>en-CA</dc:language>
  <cp:lastModifiedBy/>
  <dcterms:modified xsi:type="dcterms:W3CDTF">2026-07-18T00:01:41Z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